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840" yWindow="1788" windowWidth="14556" windowHeight="1080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4" i="1"/>
  <c r="F14" l="1"/>
  <c r="E17"/>
  <c r="D15"/>
  <c r="E15"/>
  <c r="D16"/>
  <c r="E16"/>
  <c r="G14"/>
  <c r="H21"/>
  <c r="H24" l="1"/>
  <c r="H23"/>
  <c r="H22"/>
  <c r="H20"/>
  <c r="D17" l="1"/>
  <c r="E25" l="1"/>
  <c r="G25"/>
  <c r="H15"/>
  <c r="H16"/>
  <c r="H17"/>
  <c r="H18"/>
  <c r="H19"/>
  <c r="F25"/>
  <c r="H14" l="1"/>
  <c r="H25" s="1"/>
</calcChain>
</file>

<file path=xl/sharedStrings.xml><?xml version="1.0" encoding="utf-8"?>
<sst xmlns="http://schemas.openxmlformats.org/spreadsheetml/2006/main" count="50" uniqueCount="43">
  <si>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</si>
  <si>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</si>
  <si>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</si>
  <si>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</si>
  <si>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</si>
  <si>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</si>
  <si>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</si>
  <si>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</si>
  <si>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</si>
  <si>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</si>
  <si>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</si>
  <si>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</si>
  <si>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</si>
  <si>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</si>
  <si>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</si>
  <si>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</si>
  <si>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</si>
  <si>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</si>
  <si>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Կոմունալ ծառ.-ջուր</t>
  </si>
  <si>
    <t xml:space="preserve">Կապի ծառայ. </t>
  </si>
  <si>
    <t>Ի. Բաղդասարյան</t>
  </si>
  <si>
    <t>Ա.Թադևոսյան</t>
  </si>
  <si>
    <t>ամիս</t>
  </si>
  <si>
    <t>Բյուջեով նախատեսված գումարը IV եռամսյակ /հազ. դրամ/</t>
  </si>
  <si>
    <t>IV եռամսյակի մնացորդը/պարտքը +/-/հազ. դրամ/8=7-6</t>
  </si>
  <si>
    <t>Էներգետիկ ծառայ./գազ/</t>
  </si>
  <si>
    <t>Էներգետիկ ծառայ./էլ.էներգ./</t>
  </si>
  <si>
    <t>Կոմունալ ծառ.-դերատիզ.</t>
  </si>
  <si>
    <t>Համակարգչային ծառայություններ</t>
  </si>
  <si>
    <t>Մասնագիտական ծառայությ.</t>
  </si>
  <si>
    <t>Հանրային սննդի նյութեր</t>
  </si>
  <si>
    <t>Պարտադիր վճարներ</t>
  </si>
  <si>
    <t xml:space="preserve"> Պայմանագրի համարը՝  ՀԿ 16</t>
  </si>
  <si>
    <r>
      <t>ՀՀ Շիրակի մարզի &lt;</t>
    </r>
    <r>
      <rPr>
        <sz val="9"/>
        <rFont val="Arial LatArm"/>
        <family val="2"/>
      </rPr>
      <t>&lt; Գյումրու թիվ 25 հիմնական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</si>
  <si>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(2025 թվականի IV եռամսյակ)</t>
  </si>
  <si>
    <t xml:space="preserve"> &lt;&lt; 08 &gt;&gt; &lt;&lt; 01 &gt;&gt; 2026 թ.</t>
  </si>
  <si>
    <t>Պայմանագրի շրջանակներում &lt;&lt;01&gt;&gt; հոկտեմբերի  2025թվականից մինչև &lt;&lt;31&gt;&gt;  դեկտեմբեր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</si>
  <si>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</si>
  <si>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</si>
  <si>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Վճարման ժամկետը  01.10.2025-31.12.2025</t>
  </si>
  <si>
    <t>01.10.2025-31.12.2025</t>
  </si>
  <si>
    <t>Աշխատակ. մասնագ. զարգ.ծ.</t>
  </si>
  <si>
    <t xml:space="preserve">Պայմանագրի կնքման ամսաթիվը՝  &lt;&lt;04&gt;&gt;  ապրիլի 2025 թ.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</si>
</sst>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name val="Arial Unicode"/>
      <family val="2"/>
      <charset val="204"/>
    </font>
    <font>
      <b/>
      <sz val="9"/>
      <name val="Arial LatArm"/>
      <family val="2"/>
    </font>
    <font>
      <sz val="10"/>
      <color theme="1"/>
      <name val="Arial LatArm"/>
      <family val="2"/>
    </font>
    <font>
      <sz val="10"/>
      <color rgb="FF7030A0"/>
      <name val="GHEA Grapalat"/>
      <family val="3"/>
      <charset val="204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9"/>
      <name val="Arial LatArm"/>
      <family val="2"/>
      <charset val="204"/>
    </font>
    <font>
      <sz val="10"/>
      <name val="GHEA Grapalat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center" wrapText="1"/>
    </xf>
    <xf numFmtId="164" fontId="6" fillId="0" borderId="4" xfId="0" applyNumberFormat="1" applyFont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64" fontId="6" fillId="0" borderId="5" xfId="0" applyNumberFormat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topLeftCell="A10" workbookViewId="0">
      <selection activeCell="D14" sqref="D14"/>
    </sheetView>
  </sheetViews>
  <sheetFormatPr defaultRowHeight="14.4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2" spans="1:17" ht="28.5" customHeight="1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</row>
    <row r="3" spans="1:17">
      <c r="A3" s="31" t="s">
        <v>34</v>
      </c>
      <c r="B3" s="31"/>
      <c r="C3" s="31"/>
      <c r="D3" s="31"/>
      <c r="E3" s="31"/>
      <c r="F3" s="31"/>
      <c r="G3" s="31"/>
      <c r="H3" s="31"/>
      <c r="I3" s="31"/>
      <c r="J3" s="31"/>
    </row>
    <row r="4" spans="1:17">
      <c r="A4" s="32" t="s">
        <v>35</v>
      </c>
      <c r="B4" s="32"/>
      <c r="C4" s="32"/>
      <c r="D4" s="32"/>
      <c r="E4" s="32"/>
      <c r="F4" s="9"/>
      <c r="G4" s="9"/>
      <c r="H4" s="9"/>
      <c r="I4" s="9"/>
      <c r="J4" s="5"/>
    </row>
    <row r="5" spans="1:17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5"/>
    </row>
    <row r="6" spans="1:17">
      <c r="A6" s="29" t="s">
        <v>42</v>
      </c>
      <c r="B6" s="29"/>
      <c r="C6" s="29"/>
      <c r="D6" s="29"/>
      <c r="E6" s="29"/>
      <c r="F6" s="29"/>
      <c r="G6" s="29"/>
      <c r="H6" s="29"/>
      <c r="I6" s="29"/>
      <c r="J6" s="5"/>
    </row>
    <row r="7" spans="1:17">
      <c r="A7" s="29" t="s">
        <v>32</v>
      </c>
      <c r="B7" s="29"/>
      <c r="C7" s="29"/>
      <c r="D7" s="29"/>
      <c r="E7" s="29"/>
      <c r="F7" s="29"/>
      <c r="G7" s="29"/>
      <c r="H7" s="29"/>
      <c r="I7" s="29"/>
      <c r="J7" s="5"/>
    </row>
    <row r="8" spans="1:17">
      <c r="A8" s="29" t="s">
        <v>2</v>
      </c>
      <c r="B8" s="29"/>
      <c r="C8" s="29" t="s">
        <v>16</v>
      </c>
      <c r="D8" s="29"/>
      <c r="E8" s="29"/>
      <c r="F8" s="29"/>
      <c r="G8" s="29"/>
      <c r="H8" s="29"/>
      <c r="I8" s="29"/>
      <c r="J8" s="9"/>
    </row>
    <row r="9" spans="1:17">
      <c r="A9" s="33" t="s">
        <v>3</v>
      </c>
      <c r="B9" s="33"/>
      <c r="C9" s="33" t="s">
        <v>33</v>
      </c>
      <c r="D9" s="33"/>
      <c r="E9" s="33"/>
      <c r="F9" s="33"/>
      <c r="G9" s="33"/>
      <c r="H9" s="33"/>
      <c r="I9" s="33"/>
      <c r="J9" s="33"/>
    </row>
    <row r="10" spans="1:17">
      <c r="A10" s="33" t="s">
        <v>36</v>
      </c>
      <c r="B10" s="33"/>
      <c r="C10" s="33"/>
      <c r="D10" s="33"/>
      <c r="E10" s="33"/>
      <c r="F10" s="33"/>
      <c r="G10" s="33"/>
      <c r="H10" s="33"/>
      <c r="I10" s="33"/>
      <c r="J10" s="33"/>
    </row>
    <row r="11" spans="1:17">
      <c r="A11" s="33"/>
      <c r="B11" s="33"/>
      <c r="C11" s="33"/>
      <c r="D11" s="33"/>
      <c r="E11" s="33"/>
      <c r="F11" s="33"/>
      <c r="G11" s="33"/>
      <c r="H11" s="33"/>
      <c r="I11" s="33"/>
      <c r="J11" s="33"/>
    </row>
    <row r="12" spans="1:17" ht="57">
      <c r="A12" s="4" t="s">
        <v>4</v>
      </c>
      <c r="B12" s="4" t="s">
        <v>5</v>
      </c>
      <c r="C12" s="4" t="s">
        <v>6</v>
      </c>
      <c r="D12" s="4" t="s">
        <v>7</v>
      </c>
      <c r="E12" s="4" t="s">
        <v>37</v>
      </c>
      <c r="F12" s="4" t="s">
        <v>38</v>
      </c>
      <c r="G12" s="4" t="s">
        <v>23</v>
      </c>
      <c r="H12" s="4" t="s">
        <v>24</v>
      </c>
      <c r="I12" s="4" t="s">
        <v>39</v>
      </c>
      <c r="J12" s="4" t="s">
        <v>8</v>
      </c>
    </row>
    <row r="13" spans="1:17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>
      <c r="A14" s="20">
        <v>1</v>
      </c>
      <c r="B14" s="21" t="s">
        <v>9</v>
      </c>
      <c r="C14" s="4" t="s">
        <v>10</v>
      </c>
      <c r="D14" s="23">
        <v>77</v>
      </c>
      <c r="E14" s="22">
        <f>56316.4-6651</f>
        <v>49665.4</v>
      </c>
      <c r="F14" s="13">
        <f>70286.3-6651</f>
        <v>63635.3</v>
      </c>
      <c r="G14" s="13">
        <f>53915.9-2479-280+899.1</f>
        <v>52056</v>
      </c>
      <c r="H14" s="14">
        <f>+G14-F14</f>
        <v>-11579.300000000003</v>
      </c>
      <c r="I14" s="34" t="s">
        <v>40</v>
      </c>
      <c r="J14" s="4"/>
      <c r="K14" s="3"/>
      <c r="M14" s="2"/>
    </row>
    <row r="15" spans="1:17" ht="15">
      <c r="A15" s="20">
        <v>2</v>
      </c>
      <c r="B15" s="21" t="s">
        <v>25</v>
      </c>
      <c r="C15" s="4" t="s">
        <v>11</v>
      </c>
      <c r="D15" s="24">
        <f>463100/143</f>
        <v>3238.4615384615386</v>
      </c>
      <c r="E15" s="22">
        <f>163.1+300</f>
        <v>463.1</v>
      </c>
      <c r="F15" s="13">
        <v>172.4</v>
      </c>
      <c r="G15" s="13">
        <v>300</v>
      </c>
      <c r="H15" s="14">
        <f t="shared" ref="H15:H24" si="0">+G15-F15</f>
        <v>127.6</v>
      </c>
      <c r="I15" s="35"/>
      <c r="J15" s="4"/>
      <c r="Q15" s="3"/>
    </row>
    <row r="16" spans="1:17" ht="15">
      <c r="A16" s="20">
        <v>3</v>
      </c>
      <c r="B16" s="21" t="s">
        <v>26</v>
      </c>
      <c r="C16" s="4" t="s">
        <v>15</v>
      </c>
      <c r="D16" s="24">
        <f>290300/53.4</f>
        <v>5436.3295880149817</v>
      </c>
      <c r="E16" s="22">
        <f>180.3+110</f>
        <v>290.3</v>
      </c>
      <c r="F16" s="13">
        <v>257.7</v>
      </c>
      <c r="G16" s="13">
        <v>200</v>
      </c>
      <c r="H16" s="14">
        <f t="shared" si="0"/>
        <v>-57.699999999999989</v>
      </c>
      <c r="I16" s="35"/>
      <c r="J16" s="4"/>
      <c r="K16" s="3"/>
    </row>
    <row r="17" spans="1:14" ht="15">
      <c r="A17" s="20">
        <v>4</v>
      </c>
      <c r="B17" s="21" t="s">
        <v>18</v>
      </c>
      <c r="C17" s="4" t="s">
        <v>15</v>
      </c>
      <c r="D17" s="24">
        <f>+E17/200*1000</f>
        <v>204.5</v>
      </c>
      <c r="E17" s="22">
        <f>30.9+10</f>
        <v>40.9</v>
      </c>
      <c r="F17" s="13">
        <v>41.9</v>
      </c>
      <c r="G17" s="13">
        <v>55</v>
      </c>
      <c r="H17" s="14">
        <f t="shared" si="0"/>
        <v>13.100000000000001</v>
      </c>
      <c r="I17" s="35"/>
      <c r="J17" s="4"/>
      <c r="K17" s="3"/>
    </row>
    <row r="18" spans="1:14" ht="15">
      <c r="A18" s="20">
        <v>5</v>
      </c>
      <c r="B18" s="21" t="s">
        <v>27</v>
      </c>
      <c r="C18" s="4" t="s">
        <v>22</v>
      </c>
      <c r="D18" s="25">
        <v>3</v>
      </c>
      <c r="E18" s="22">
        <v>15</v>
      </c>
      <c r="F18" s="13">
        <v>15</v>
      </c>
      <c r="G18" s="13">
        <v>15</v>
      </c>
      <c r="H18" s="14">
        <f t="shared" si="0"/>
        <v>0</v>
      </c>
      <c r="I18" s="35"/>
      <c r="J18" s="4"/>
      <c r="K18" s="3"/>
    </row>
    <row r="19" spans="1:14" ht="15">
      <c r="A19" s="20">
        <v>6</v>
      </c>
      <c r="B19" s="21" t="s">
        <v>19</v>
      </c>
      <c r="C19" s="4" t="s">
        <v>22</v>
      </c>
      <c r="D19" s="25">
        <v>3</v>
      </c>
      <c r="E19" s="22">
        <v>60.1</v>
      </c>
      <c r="F19" s="13">
        <v>55.1</v>
      </c>
      <c r="G19" s="13">
        <v>60</v>
      </c>
      <c r="H19" s="14">
        <f t="shared" si="0"/>
        <v>4.8999999999999986</v>
      </c>
      <c r="I19" s="35"/>
      <c r="J19" s="4"/>
      <c r="K19" s="3"/>
    </row>
    <row r="20" spans="1:14" ht="31.8" customHeight="1">
      <c r="A20" s="20">
        <v>7</v>
      </c>
      <c r="B20" s="21" t="s">
        <v>28</v>
      </c>
      <c r="C20" s="4" t="s">
        <v>10</v>
      </c>
      <c r="D20" s="25"/>
      <c r="E20" s="26">
        <v>112</v>
      </c>
      <c r="F20" s="13">
        <v>112</v>
      </c>
      <c r="G20" s="15">
        <v>112</v>
      </c>
      <c r="H20" s="14">
        <f t="shared" si="0"/>
        <v>0</v>
      </c>
      <c r="I20" s="35"/>
      <c r="J20" s="4"/>
    </row>
    <row r="21" spans="1:14" ht="25.5" customHeight="1">
      <c r="A21" s="20">
        <v>8</v>
      </c>
      <c r="B21" s="21" t="s">
        <v>41</v>
      </c>
      <c r="C21" s="4" t="s">
        <v>10</v>
      </c>
      <c r="D21" s="25"/>
      <c r="E21" s="26">
        <v>123.1</v>
      </c>
      <c r="F21" s="13">
        <v>123.1</v>
      </c>
      <c r="G21" s="15">
        <v>143</v>
      </c>
      <c r="H21" s="14">
        <f t="shared" si="0"/>
        <v>19.900000000000006</v>
      </c>
      <c r="I21" s="35"/>
      <c r="J21" s="4"/>
    </row>
    <row r="22" spans="1:14" ht="19.5" customHeight="1">
      <c r="A22" s="20">
        <v>9</v>
      </c>
      <c r="B22" s="21" t="s">
        <v>29</v>
      </c>
      <c r="C22" s="4" t="s">
        <v>10</v>
      </c>
      <c r="D22" s="25"/>
      <c r="E22" s="26">
        <v>30.8</v>
      </c>
      <c r="F22" s="13">
        <v>36.200000000000003</v>
      </c>
      <c r="G22" s="15">
        <v>50</v>
      </c>
      <c r="H22" s="14">
        <f t="shared" si="0"/>
        <v>13.799999999999997</v>
      </c>
      <c r="I22" s="35"/>
      <c r="J22" s="4"/>
    </row>
    <row r="23" spans="1:14" ht="19.5" customHeight="1">
      <c r="A23" s="20">
        <v>10</v>
      </c>
      <c r="B23" s="21" t="s">
        <v>30</v>
      </c>
      <c r="C23" s="4" t="s">
        <v>10</v>
      </c>
      <c r="D23" s="25"/>
      <c r="E23" s="26">
        <v>3431.2</v>
      </c>
      <c r="F23" s="13">
        <v>3431.2</v>
      </c>
      <c r="G23" s="15">
        <v>2950</v>
      </c>
      <c r="H23" s="14">
        <f t="shared" si="0"/>
        <v>-481.19999999999982</v>
      </c>
      <c r="I23" s="35"/>
      <c r="J23" s="4"/>
    </row>
    <row r="24" spans="1:14" ht="19.5" customHeight="1">
      <c r="A24" s="20">
        <v>11</v>
      </c>
      <c r="B24" s="21" t="s">
        <v>31</v>
      </c>
      <c r="C24" s="4" t="s">
        <v>10</v>
      </c>
      <c r="D24" s="19"/>
      <c r="E24" s="26">
        <v>302.8</v>
      </c>
      <c r="F24" s="13">
        <v>332.8</v>
      </c>
      <c r="G24" s="15">
        <v>340</v>
      </c>
      <c r="H24" s="14">
        <f t="shared" si="0"/>
        <v>7.1999999999999886</v>
      </c>
      <c r="I24" s="35"/>
      <c r="J24" s="4"/>
    </row>
    <row r="25" spans="1:14" ht="23.25" customHeight="1">
      <c r="A25" s="4"/>
      <c r="B25" s="4" t="s">
        <v>12</v>
      </c>
      <c r="C25" s="4"/>
      <c r="D25" s="16"/>
      <c r="E25" s="17">
        <f>SUM(E14:E24)</f>
        <v>54534.700000000004</v>
      </c>
      <c r="F25" s="17">
        <f>SUM(F14:F24)</f>
        <v>68212.7</v>
      </c>
      <c r="G25" s="17">
        <f>SUM(G14:G24)</f>
        <v>56281</v>
      </c>
      <c r="H25" s="17">
        <f>SUM(H14:H24)</f>
        <v>-11931.700000000004</v>
      </c>
      <c r="I25" s="18"/>
      <c r="J25" s="4"/>
      <c r="M25" s="3"/>
    </row>
    <row r="26" spans="1:14" ht="18.75" customHeight="1">
      <c r="A26" s="5"/>
      <c r="B26" s="5"/>
      <c r="C26" s="5"/>
      <c r="D26" s="5"/>
      <c r="E26" s="10"/>
      <c r="F26" s="10"/>
      <c r="G26" s="10"/>
      <c r="H26" s="10"/>
      <c r="I26" s="11"/>
      <c r="J26" s="5"/>
      <c r="M26" s="3"/>
    </row>
    <row r="27" spans="1:14">
      <c r="A27" s="7"/>
      <c r="B27" s="12" t="s">
        <v>17</v>
      </c>
      <c r="C27" s="28" t="s">
        <v>20</v>
      </c>
      <c r="D27" s="28"/>
      <c r="E27" s="28"/>
      <c r="F27" s="8"/>
      <c r="G27" s="7"/>
      <c r="H27" s="7"/>
      <c r="I27" s="7"/>
      <c r="J27" s="7"/>
      <c r="M27" s="3"/>
      <c r="N27" s="3"/>
    </row>
    <row r="28" spans="1:14">
      <c r="G28" s="3"/>
    </row>
    <row r="29" spans="1:14">
      <c r="B29" s="12" t="s">
        <v>14</v>
      </c>
      <c r="C29" s="27" t="s">
        <v>21</v>
      </c>
      <c r="D29" s="27"/>
      <c r="E29" s="27"/>
      <c r="G29" s="3"/>
      <c r="K29" s="3"/>
    </row>
    <row r="34" spans="8:8">
      <c r="H34" s="3"/>
    </row>
    <row r="36" spans="8:8">
      <c r="H36" s="3"/>
    </row>
  </sheetData>
  <mergeCells count="15">
    <mergeCell ref="C29:E29"/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2026-01-09T09:31:05Z</dcterms:modified>
</cp:coreProperties>
</file>